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3800" windowHeight="6270" activeTab="0"/>
  </bookViews>
  <sheets>
    <sheet name="село" sheetId="1" r:id="rId1"/>
    <sheet name="Лист1" sheetId="2" r:id="rId2"/>
  </sheets>
  <definedNames>
    <definedName name="_xlnm.Print_Area" localSheetId="0">'село'!$A$1:$AA$31</definedName>
  </definedNames>
  <calcPr fullCalcOnLoad="1"/>
</workbook>
</file>

<file path=xl/sharedStrings.xml><?xml version="1.0" encoding="utf-8"?>
<sst xmlns="http://schemas.openxmlformats.org/spreadsheetml/2006/main" count="83" uniqueCount="69">
  <si>
    <t>№ п/п</t>
  </si>
  <si>
    <t>Пример расчета</t>
  </si>
  <si>
    <t>Главный распорядитель</t>
  </si>
  <si>
    <t xml:space="preserve">Код полномочия </t>
  </si>
  <si>
    <t>Источник финансирования</t>
  </si>
  <si>
    <t>Бюджетная классификация</t>
  </si>
  <si>
    <t>Ожидаемая сумма расходов в текущем году</t>
  </si>
  <si>
    <t>Фактические расходы за отчетный финансовый год</t>
  </si>
  <si>
    <t>Планируемая сумма к расходов на очередной финансовый  год</t>
  </si>
  <si>
    <t>5=гр.4*1000/гр.3/12 мес</t>
  </si>
  <si>
    <t xml:space="preserve">Наименование выплат </t>
  </si>
  <si>
    <t>Государственная программа</t>
  </si>
  <si>
    <t>Наименование РО</t>
  </si>
  <si>
    <t>Код РО</t>
  </si>
  <si>
    <t xml:space="preserve">Статус РО                                                                            </t>
  </si>
  <si>
    <t>Мероприятие</t>
  </si>
  <si>
    <t>Индекс на услуги жилищно-коммунального хозяйства</t>
  </si>
  <si>
    <t xml:space="preserve">Первый год планового периода </t>
  </si>
  <si>
    <t>Действующие</t>
  </si>
  <si>
    <t>Краевой бюджет</t>
  </si>
  <si>
    <t>1003</t>
  </si>
  <si>
    <t>1710184002</t>
  </si>
  <si>
    <t>244</t>
  </si>
  <si>
    <t>313</t>
  </si>
  <si>
    <t>04/1-028</t>
  </si>
  <si>
    <t>Министерство труда и социальной защиты населения Забайкальского края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</si>
  <si>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</si>
  <si>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</si>
  <si>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</si>
  <si>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</si>
  <si>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</si>
  <si>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</si>
  <si>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</si>
  <si>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r>
      <t xml:space="preserve">Тип БА                                                    </t>
    </r>
    <r>
      <rPr>
        <u val="single"/>
        <sz val="16"/>
        <rFont val="Times New Roman"/>
        <family val="1"/>
      </rPr>
      <t xml:space="preserve">         </t>
    </r>
  </si>
  <si>
    <t xml:space="preserve">Социальная поддержка граждан </t>
  </si>
  <si>
    <t>Ежемесячные компенсации расходов  по оплате жилого помещения и коммунальных услуг отдельным категориям граждан</t>
  </si>
  <si>
    <t>БА 1.6 и 2.1</t>
  </si>
  <si>
    <t>Численность граждан получающих компенсацию  в отчетном году, человек</t>
  </si>
  <si>
    <t>Численность граждан получающих компенсацию  в текущем году (по состоянию на 01.05), человек</t>
  </si>
  <si>
    <t>Ожидаемая Численность граждан получающих компенсацию  в текущем  году, человек</t>
  </si>
  <si>
    <t>Прогнозная численность получателей компенсации на очередной год</t>
  </si>
  <si>
    <t xml:space="preserve">Второй год планового периода </t>
  </si>
  <si>
    <t>Расходы на предоставление компенсации тыс.рублей</t>
  </si>
  <si>
    <t>Средний размер компенсации в месяц ( за отчетный год, рублей)</t>
  </si>
  <si>
    <t>Расходы на ежемесячную компенсацию, тыс.рублей (313)</t>
  </si>
  <si>
    <t>Расходы на доставку, тыс. рублей (244)</t>
  </si>
  <si>
    <t>Всего расходов, тыс. рублей</t>
  </si>
  <si>
    <t xml:space="preserve">Средний размер компенсации в месяц, рублей  </t>
  </si>
  <si>
    <t>Доля граждан получающих компенсацию через организациию почтовой связи, %</t>
  </si>
  <si>
    <t>Расходы на доставку  (244)</t>
  </si>
  <si>
    <t>Всего расходов, тыс.
рублей</t>
  </si>
  <si>
    <t>Прогнозная численность получателей компенсации на первый год планового периода, человек</t>
  </si>
  <si>
    <t>11=гр.8*1000/гр.7/12 мес</t>
  </si>
  <si>
    <t>14 = гр12. * гр.11 * гр.13 * 12 мес /1000</t>
  </si>
  <si>
    <t>16=гр14*гр15/100*0,018 + гр14*(100-гр15)/100*0,0117</t>
  </si>
  <si>
    <t>17=гр14+гр16</t>
  </si>
  <si>
    <t>20=гр14/гр12* гр18 *гр19</t>
  </si>
  <si>
    <t>21=гр20*гр15/100*0,018 + гр20*(100-гр15)/100*0,0117</t>
  </si>
  <si>
    <t>22=гр20 +  гр21</t>
  </si>
  <si>
    <t>25= гр20/гр18*гр23*гр24</t>
  </si>
  <si>
    <t>26=гр25*гр15/100*0,018 + гр25*(100-гр15)/100*0,0117</t>
  </si>
  <si>
    <t>27=гр25 +  гр26</t>
  </si>
  <si>
    <t xml:space="preserve">Ежемесячная компенсация расходов на оплату жилых помещений и коммунальных услуг отдельным категориям специалистов, работающим и проживающим в сельской местности, поселках городского типа (рабочих поселках) в Забайкальском крае
</t>
  </si>
  <si>
    <t>«Приложение № 44</t>
  </si>
  <si>
    <t xml:space="preserve">Предоставление ежемесячной компенсации расходов на оплату жилых помещений и коммунальных услуг отдельным категориям специалистов, работающим и проживающим в сельской местности, поселках городского типа (рабочих поселках) 
</t>
  </si>
  <si>
    <t>Обоснование бюджетных ассигнований на предоставление ежемесячной  компенсации расходов на оплату жилых помещений и коммунальных услуг
 отдельным категориям специалистов, работающим и проживающим в сельской местности, поселках городского типа (рабочих поселках) в Забайкальском крае</t>
  </si>
  <si>
    <t xml:space="preserve">Приложение № 7 </t>
  </si>
  <si>
    <t>»</t>
  </si>
  <si>
    <t>к приказу Министерства финансов 
Забайкальского края 
от 29 марта 2022 года № 68-пд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</si>
</sst>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7"/>
      <name val="Arial Cyr"/>
      <family val="0"/>
    </font>
    <font>
      <b/>
      <sz val="12"/>
      <name val="Times New Roman"/>
      <family val="1"/>
    </font>
    <font>
      <b/>
      <sz val="1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1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2" fontId="4" fillId="32" borderId="0" xfId="0" applyNumberFormat="1" applyFont="1" applyFill="1" applyAlignment="1">
      <alignment vertical="top" wrapText="1"/>
    </xf>
    <xf numFmtId="0" fontId="7" fillId="32" borderId="0" xfId="0" applyFont="1" applyFill="1" applyAlignment="1">
      <alignment horizontal="center" wrapText="1"/>
    </xf>
    <xf numFmtId="0" fontId="13" fillId="32" borderId="0" xfId="0" applyFont="1" applyFill="1" applyAlignment="1">
      <alignment/>
    </xf>
    <xf numFmtId="0" fontId="5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12" fillId="32" borderId="0" xfId="0" applyFont="1" applyFill="1" applyAlignment="1">
      <alignment horizontal="left"/>
    </xf>
    <xf numFmtId="0" fontId="55" fillId="32" borderId="12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/>
    </xf>
    <xf numFmtId="49" fontId="56" fillId="32" borderId="12" xfId="0" applyNumberFormat="1" applyFont="1" applyFill="1" applyBorder="1" applyAlignment="1">
      <alignment horizontal="justify" vertical="top"/>
    </xf>
    <xf numFmtId="49" fontId="56" fillId="32" borderId="13" xfId="0" applyNumberFormat="1" applyFont="1" applyFill="1" applyBorder="1" applyAlignment="1">
      <alignment horizontal="justify" vertical="top"/>
    </xf>
    <xf numFmtId="0" fontId="12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12" fillId="32" borderId="0" xfId="0" applyFont="1" applyFill="1" applyAlignment="1">
      <alignment vertical="top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8" fillId="32" borderId="11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center"/>
    </xf>
    <xf numFmtId="173" fontId="8" fillId="32" borderId="11" xfId="0" applyNumberFormat="1" applyFont="1" applyFill="1" applyBorder="1" applyAlignment="1">
      <alignment horizontal="center"/>
    </xf>
    <xf numFmtId="174" fontId="8" fillId="32" borderId="1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3" fillId="32" borderId="14" xfId="0" applyFont="1" applyFill="1" applyBorder="1" applyAlignment="1">
      <alignment horizontal="justify" vertical="center" wrapText="1"/>
    </xf>
    <xf numFmtId="4" fontId="0" fillId="32" borderId="11" xfId="0" applyNumberFormat="1" applyFill="1" applyBorder="1" applyAlignment="1">
      <alignment/>
    </xf>
    <xf numFmtId="3" fontId="0" fillId="32" borderId="11" xfId="0" applyNumberFormat="1" applyFill="1" applyBorder="1" applyAlignment="1">
      <alignment/>
    </xf>
    <xf numFmtId="0" fontId="16" fillId="0" borderId="0" xfId="0" applyFont="1" applyAlignment="1">
      <alignment/>
    </xf>
    <xf numFmtId="0" fontId="15" fillId="32" borderId="0" xfId="0" applyFont="1" applyFill="1" applyAlignment="1">
      <alignment/>
    </xf>
    <xf numFmtId="0" fontId="15" fillId="0" borderId="0" xfId="0" applyFont="1" applyAlignment="1">
      <alignment horizontal="right"/>
    </xf>
    <xf numFmtId="2" fontId="15" fillId="32" borderId="0" xfId="0" applyNumberFormat="1" applyFont="1" applyFill="1" applyAlignment="1">
      <alignment vertical="top" wrapText="1"/>
    </xf>
    <xf numFmtId="0" fontId="17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32" borderId="12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horizontal="left" wrapText="1"/>
    </xf>
    <xf numFmtId="0" fontId="57" fillId="32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55" fillId="32" borderId="10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5" fillId="32" borderId="0" xfId="0" applyFont="1" applyFill="1" applyAlignment="1">
      <alignment horizontal="right"/>
    </xf>
    <xf numFmtId="2" fontId="15" fillId="32" borderId="0" xfId="0" applyNumberFormat="1" applyFont="1" applyFill="1" applyAlignment="1">
      <alignment horizontal="right" vertical="top" wrapText="1"/>
    </xf>
    <xf numFmtId="0" fontId="17" fillId="32" borderId="0" xfId="0" applyFont="1" applyFill="1" applyAlignment="1">
      <alignment horizontal="center" wrapText="1"/>
    </xf>
    <xf numFmtId="0" fontId="8" fillId="32" borderId="11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view="pageBreakPreview" zoomScale="70" zoomScaleNormal="55" zoomScaleSheetLayoutView="70" workbookViewId="0" topLeftCell="A1">
      <selection activeCell="U2" sqref="U2:AA4"/>
    </sheetView>
  </sheetViews>
  <sheetFormatPr defaultColWidth="9.00390625" defaultRowHeight="12.75" outlineLevelRow="1"/>
  <cols>
    <col min="1" max="1" width="4.25390625" style="0" customWidth="1"/>
    <col min="2" max="2" width="34.625" style="0" customWidth="1"/>
    <col min="3" max="3" width="10.125" style="0" customWidth="1"/>
    <col min="4" max="4" width="19.125" style="0" customWidth="1"/>
    <col min="5" max="5" width="11.00390625" style="0" customWidth="1"/>
    <col min="6" max="6" width="11.625" style="0" customWidth="1"/>
    <col min="7" max="7" width="10.00390625" style="0" customWidth="1"/>
    <col min="8" max="8" width="12.00390625" style="0" customWidth="1"/>
    <col min="9" max="9" width="7.75390625" style="0" customWidth="1"/>
    <col min="10" max="10" width="8.75390625" style="0" customWidth="1"/>
    <col min="11" max="11" width="13.25390625" style="0" customWidth="1"/>
    <col min="12" max="12" width="14.375" style="0" customWidth="1"/>
    <col min="13" max="13" width="10.625" style="0" customWidth="1"/>
    <col min="15" max="15" width="11.00390625" style="0" customWidth="1"/>
    <col min="16" max="16" width="7.00390625" style="0" customWidth="1"/>
    <col min="17" max="17" width="10.25390625" style="0" customWidth="1"/>
    <col min="18" max="18" width="7.875" style="0" customWidth="1"/>
    <col min="21" max="21" width="11.125" style="0" customWidth="1"/>
    <col min="22" max="22" width="7.75390625" style="0" customWidth="1"/>
    <col min="23" max="23" width="8.875" style="0" customWidth="1"/>
    <col min="24" max="24" width="9.375" style="0" customWidth="1"/>
    <col min="25" max="25" width="7.75390625" style="0" customWidth="1"/>
    <col min="26" max="26" width="9.375" style="0" customWidth="1"/>
    <col min="27" max="27" width="11.25390625" style="0" customWidth="1"/>
    <col min="32" max="32" width="13.75390625" style="0" customWidth="1"/>
  </cols>
  <sheetData>
    <row r="1" spans="21:27" ht="18.75">
      <c r="U1" s="84" t="s">
        <v>66</v>
      </c>
      <c r="V1" s="84"/>
      <c r="W1" s="84"/>
      <c r="X1" s="84"/>
      <c r="Y1" s="84"/>
      <c r="Z1" s="84"/>
      <c r="AA1" s="84"/>
    </row>
    <row r="2" spans="21:27" ht="18" customHeight="1">
      <c r="U2" s="85" t="s">
        <v>68</v>
      </c>
      <c r="V2" s="85"/>
      <c r="W2" s="85"/>
      <c r="X2" s="85"/>
      <c r="Y2" s="85"/>
      <c r="Z2" s="85"/>
      <c r="AA2" s="85"/>
    </row>
    <row r="3" spans="21:27" ht="18" customHeight="1">
      <c r="U3" s="85"/>
      <c r="V3" s="85"/>
      <c r="W3" s="85"/>
      <c r="X3" s="85"/>
      <c r="Y3" s="85"/>
      <c r="Z3" s="85"/>
      <c r="AA3" s="85"/>
    </row>
    <row r="4" spans="21:27" ht="18" customHeight="1">
      <c r="U4" s="85"/>
      <c r="V4" s="85"/>
      <c r="W4" s="85"/>
      <c r="X4" s="85"/>
      <c r="Y4" s="85"/>
      <c r="Z4" s="85"/>
      <c r="AA4" s="85"/>
    </row>
    <row r="5" spans="21:32" ht="18" hidden="1"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66"/>
      <c r="V6" s="86" t="s">
        <v>63</v>
      </c>
      <c r="W6" s="86"/>
      <c r="X6" s="86"/>
      <c r="Y6" s="86"/>
      <c r="Z6" s="86"/>
      <c r="AA6" s="86"/>
      <c r="AB6" s="66"/>
      <c r="AC6" s="66"/>
      <c r="AD6" s="66"/>
      <c r="AE6" s="66"/>
      <c r="AF6" s="66"/>
    </row>
    <row r="7" spans="1:32" ht="69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8"/>
      <c r="U7" s="87" t="s">
        <v>32</v>
      </c>
      <c r="V7" s="87"/>
      <c r="W7" s="87"/>
      <c r="X7" s="87"/>
      <c r="Y7" s="87"/>
      <c r="Z7" s="87"/>
      <c r="AA7" s="87"/>
      <c r="AB7" s="68"/>
      <c r="AC7" s="68"/>
      <c r="AD7" s="68"/>
      <c r="AE7" s="68"/>
      <c r="AF7" s="68"/>
    </row>
    <row r="8" spans="1:32" s="1" customFormat="1" ht="48" customHeight="1">
      <c r="A8" s="88" t="s">
        <v>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69"/>
      <c r="AC8" s="69"/>
      <c r="AD8" s="69"/>
      <c r="AE8" s="69"/>
      <c r="AF8" s="69"/>
    </row>
    <row r="9" spans="1:32" s="1" customFormat="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20.25">
      <c r="A10" s="26"/>
      <c r="B10" s="30" t="s">
        <v>11</v>
      </c>
      <c r="C10" s="31" t="s">
        <v>34</v>
      </c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70"/>
      <c r="AC10" s="70"/>
      <c r="AD10" s="70"/>
      <c r="AE10" s="71"/>
      <c r="AF10" s="71"/>
    </row>
    <row r="11" spans="1:32" ht="20.25">
      <c r="A11" s="26"/>
      <c r="B11" s="33" t="s">
        <v>2</v>
      </c>
      <c r="C11" s="31" t="s">
        <v>25</v>
      </c>
      <c r="D11" s="34"/>
      <c r="E11" s="34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70"/>
      <c r="AC11" s="70"/>
      <c r="AD11" s="70"/>
      <c r="AE11" s="71"/>
      <c r="AF11" s="71"/>
    </row>
    <row r="12" spans="1:32" ht="20.25">
      <c r="A12" s="26"/>
      <c r="B12" s="38" t="s">
        <v>3</v>
      </c>
      <c r="C12" s="76">
        <v>1061</v>
      </c>
      <c r="D12" s="76"/>
      <c r="E12" s="76"/>
      <c r="F12" s="76"/>
      <c r="G12" s="76"/>
      <c r="H12" s="7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70"/>
      <c r="AC12" s="70"/>
      <c r="AD12" s="70"/>
      <c r="AE12" s="71"/>
      <c r="AF12" s="71"/>
    </row>
    <row r="13" spans="1:32" ht="25.5" customHeight="1">
      <c r="A13" s="26"/>
      <c r="B13" s="38" t="s">
        <v>12</v>
      </c>
      <c r="C13" s="39" t="s">
        <v>35</v>
      </c>
      <c r="D13" s="40"/>
      <c r="E13" s="40"/>
      <c r="F13" s="40"/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37"/>
      <c r="W13" s="37"/>
      <c r="X13" s="37"/>
      <c r="Y13" s="37"/>
      <c r="Z13" s="37"/>
      <c r="AA13" s="37"/>
      <c r="AB13" s="70"/>
      <c r="AC13" s="70"/>
      <c r="AD13" s="70"/>
      <c r="AE13" s="71"/>
      <c r="AF13" s="71"/>
    </row>
    <row r="14" spans="1:32" ht="20.25">
      <c r="A14" s="26"/>
      <c r="B14" s="38" t="s">
        <v>13</v>
      </c>
      <c r="C14" s="90" t="s">
        <v>24</v>
      </c>
      <c r="D14" s="90"/>
      <c r="E14" s="90"/>
      <c r="F14" s="90"/>
      <c r="G14" s="90"/>
      <c r="H14" s="90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70"/>
      <c r="AC14" s="70"/>
      <c r="AD14" s="70"/>
      <c r="AE14" s="71"/>
      <c r="AF14" s="71"/>
    </row>
    <row r="15" spans="1:32" ht="20.25">
      <c r="A15" s="26"/>
      <c r="B15" s="38" t="s">
        <v>14</v>
      </c>
      <c r="C15" s="39" t="s">
        <v>18</v>
      </c>
      <c r="D15" s="39"/>
      <c r="E15" s="39"/>
      <c r="F15" s="42"/>
      <c r="G15" s="42"/>
      <c r="H15" s="42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70"/>
      <c r="AC15" s="70"/>
      <c r="AD15" s="70"/>
      <c r="AE15" s="71"/>
      <c r="AF15" s="71"/>
    </row>
    <row r="16" spans="1:32" ht="20.25">
      <c r="A16" s="26"/>
      <c r="B16" s="38" t="s">
        <v>4</v>
      </c>
      <c r="C16" s="83" t="s">
        <v>19</v>
      </c>
      <c r="D16" s="83"/>
      <c r="E16" s="83"/>
      <c r="F16" s="43"/>
      <c r="G16" s="43"/>
      <c r="H16" s="4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70"/>
      <c r="AC16" s="70"/>
      <c r="AD16" s="70"/>
      <c r="AE16" s="71"/>
      <c r="AF16" s="71"/>
    </row>
    <row r="17" spans="1:32" ht="20.25">
      <c r="A17" s="26"/>
      <c r="B17" s="44" t="s">
        <v>33</v>
      </c>
      <c r="C17" s="79" t="s">
        <v>36</v>
      </c>
      <c r="D17" s="79"/>
      <c r="E17" s="79"/>
      <c r="F17" s="42"/>
      <c r="G17" s="42"/>
      <c r="H17" s="42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70"/>
      <c r="AC17" s="70"/>
      <c r="AD17" s="70"/>
      <c r="AE17" s="71"/>
      <c r="AF17" s="71"/>
    </row>
    <row r="18" spans="1:32" ht="29.25" customHeight="1">
      <c r="A18" s="26"/>
      <c r="B18" s="45" t="s">
        <v>5</v>
      </c>
      <c r="C18" s="46" t="s">
        <v>20</v>
      </c>
      <c r="D18" s="46" t="s">
        <v>21</v>
      </c>
      <c r="E18" s="46" t="s">
        <v>22</v>
      </c>
      <c r="F18" s="42"/>
      <c r="G18" s="42"/>
      <c r="H18" s="42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70"/>
      <c r="AC18" s="70"/>
      <c r="AD18" s="70"/>
      <c r="AE18" s="71"/>
      <c r="AF18" s="71"/>
    </row>
    <row r="19" spans="1:32" ht="25.5" customHeight="1">
      <c r="A19" s="26"/>
      <c r="B19" s="45"/>
      <c r="C19" s="47" t="s">
        <v>20</v>
      </c>
      <c r="D19" s="47" t="s">
        <v>21</v>
      </c>
      <c r="E19" s="47" t="s">
        <v>23</v>
      </c>
      <c r="F19" s="48"/>
      <c r="G19" s="48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70"/>
      <c r="AC19" s="70"/>
      <c r="AD19" s="70"/>
      <c r="AE19" s="71"/>
      <c r="AF19" s="71"/>
    </row>
    <row r="20" spans="1:32" ht="63" customHeight="1">
      <c r="A20" s="26"/>
      <c r="B20" s="50" t="s">
        <v>15</v>
      </c>
      <c r="C20" s="78" t="s">
        <v>64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0"/>
      <c r="AC20" s="70"/>
      <c r="AD20" s="70"/>
      <c r="AE20" s="71"/>
      <c r="AF20" s="71"/>
    </row>
    <row r="21" spans="1:32" ht="30.75" customHeight="1">
      <c r="A21" s="89" t="s">
        <v>0</v>
      </c>
      <c r="B21" s="77" t="s">
        <v>10</v>
      </c>
      <c r="C21" s="77" t="s">
        <v>37</v>
      </c>
      <c r="D21" s="77" t="s">
        <v>7</v>
      </c>
      <c r="E21" s="77"/>
      <c r="F21" s="77" t="s">
        <v>38</v>
      </c>
      <c r="G21" s="77" t="s">
        <v>39</v>
      </c>
      <c r="H21" s="77" t="s">
        <v>6</v>
      </c>
      <c r="I21" s="77"/>
      <c r="J21" s="77"/>
      <c r="K21" s="77"/>
      <c r="L21" s="77" t="s">
        <v>40</v>
      </c>
      <c r="M21" s="77" t="s">
        <v>8</v>
      </c>
      <c r="N21" s="77"/>
      <c r="O21" s="77"/>
      <c r="P21" s="77"/>
      <c r="Q21" s="77"/>
      <c r="R21" s="77" t="s">
        <v>17</v>
      </c>
      <c r="S21" s="77"/>
      <c r="T21" s="77"/>
      <c r="U21" s="77"/>
      <c r="V21" s="77"/>
      <c r="W21" s="77" t="s">
        <v>41</v>
      </c>
      <c r="X21" s="77"/>
      <c r="Y21" s="77"/>
      <c r="Z21" s="77"/>
      <c r="AA21" s="77"/>
      <c r="AB21" s="26"/>
      <c r="AC21" s="26"/>
      <c r="AD21" s="26"/>
      <c r="AE21" s="26"/>
      <c r="AF21" s="26"/>
    </row>
    <row r="22" spans="1:32" ht="133.5" customHeight="1">
      <c r="A22" s="89"/>
      <c r="B22" s="77"/>
      <c r="C22" s="91"/>
      <c r="D22" s="51" t="s">
        <v>42</v>
      </c>
      <c r="E22" s="51" t="s">
        <v>43</v>
      </c>
      <c r="F22" s="77"/>
      <c r="G22" s="77"/>
      <c r="H22" s="51" t="s">
        <v>44</v>
      </c>
      <c r="I22" s="51" t="s">
        <v>45</v>
      </c>
      <c r="J22" s="51" t="s">
        <v>46</v>
      </c>
      <c r="K22" s="51" t="s">
        <v>47</v>
      </c>
      <c r="L22" s="77"/>
      <c r="M22" s="51" t="s">
        <v>16</v>
      </c>
      <c r="N22" s="51" t="s">
        <v>44</v>
      </c>
      <c r="O22" s="51" t="s">
        <v>48</v>
      </c>
      <c r="P22" s="51" t="s">
        <v>49</v>
      </c>
      <c r="Q22" s="51" t="s">
        <v>50</v>
      </c>
      <c r="R22" s="51" t="s">
        <v>51</v>
      </c>
      <c r="S22" s="51" t="s">
        <v>16</v>
      </c>
      <c r="T22" s="51" t="s">
        <v>44</v>
      </c>
      <c r="U22" s="51" t="s">
        <v>49</v>
      </c>
      <c r="V22" s="51" t="s">
        <v>50</v>
      </c>
      <c r="W22" s="51" t="s">
        <v>51</v>
      </c>
      <c r="X22" s="51" t="s">
        <v>16</v>
      </c>
      <c r="Y22" s="51" t="s">
        <v>44</v>
      </c>
      <c r="Z22" s="51" t="s">
        <v>49</v>
      </c>
      <c r="AA22" s="51" t="s">
        <v>50</v>
      </c>
      <c r="AB22" s="26"/>
      <c r="AC22" s="26"/>
      <c r="AD22" s="26"/>
      <c r="AE22" s="26"/>
      <c r="AF22" s="26"/>
    </row>
    <row r="23" spans="1:32" s="2" customFormat="1" ht="140.25" customHeight="1">
      <c r="A23" s="11">
        <v>1</v>
      </c>
      <c r="B23" s="11">
        <v>2</v>
      </c>
      <c r="C23" s="11">
        <v>3</v>
      </c>
      <c r="D23" s="11">
        <v>4</v>
      </c>
      <c r="E23" s="11" t="s">
        <v>9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 t="s">
        <v>52</v>
      </c>
      <c r="L23" s="11">
        <v>12</v>
      </c>
      <c r="M23" s="11">
        <v>13</v>
      </c>
      <c r="N23" s="11" t="s">
        <v>53</v>
      </c>
      <c r="O23" s="11">
        <v>15</v>
      </c>
      <c r="P23" s="11" t="s">
        <v>54</v>
      </c>
      <c r="Q23" s="11" t="s">
        <v>55</v>
      </c>
      <c r="R23" s="11">
        <v>18</v>
      </c>
      <c r="S23" s="11">
        <v>19</v>
      </c>
      <c r="T23" s="11" t="s">
        <v>56</v>
      </c>
      <c r="U23" s="11" t="s">
        <v>57</v>
      </c>
      <c r="V23" s="11" t="s">
        <v>58</v>
      </c>
      <c r="W23" s="11">
        <v>23</v>
      </c>
      <c r="X23" s="11">
        <v>24</v>
      </c>
      <c r="Y23" s="11" t="s">
        <v>59</v>
      </c>
      <c r="Z23" s="11" t="s">
        <v>60</v>
      </c>
      <c r="AA23" s="11" t="s">
        <v>61</v>
      </c>
      <c r="AB23" s="52"/>
      <c r="AC23" s="52"/>
      <c r="AD23" s="52"/>
      <c r="AE23" s="52"/>
      <c r="AF23" s="52"/>
    </row>
    <row r="24" spans="1:32" s="25" customFormat="1" ht="12.75" outlineLevel="1">
      <c r="A24" s="53"/>
      <c r="B24" s="54" t="s">
        <v>1</v>
      </c>
      <c r="C24" s="55">
        <v>5</v>
      </c>
      <c r="D24" s="56">
        <v>54</v>
      </c>
      <c r="E24" s="56">
        <f>D24*1000/C24/12</f>
        <v>900</v>
      </c>
      <c r="F24" s="57">
        <v>7</v>
      </c>
      <c r="G24" s="57">
        <v>8</v>
      </c>
      <c r="H24" s="56">
        <v>92</v>
      </c>
      <c r="I24" s="56">
        <v>2</v>
      </c>
      <c r="J24" s="56">
        <f>H24+I24</f>
        <v>94</v>
      </c>
      <c r="K24" s="56">
        <f>H24*1000/G24/12</f>
        <v>958.3333333333334</v>
      </c>
      <c r="L24" s="57">
        <v>9</v>
      </c>
      <c r="M24" s="58">
        <v>1.04</v>
      </c>
      <c r="N24" s="56">
        <f>K24*M24*L24*12/1000</f>
        <v>107.64</v>
      </c>
      <c r="O24" s="57">
        <v>20</v>
      </c>
      <c r="P24" s="59">
        <f>N24*O24/100*0.018+N24*(100-O24)/100*0.0117</f>
        <v>1.3950144000000002</v>
      </c>
      <c r="Q24" s="56">
        <f>N24+P24</f>
        <v>109.0350144</v>
      </c>
      <c r="R24" s="57">
        <v>12</v>
      </c>
      <c r="S24" s="58">
        <v>1.04</v>
      </c>
      <c r="T24" s="58">
        <f>N24/L24*R24*S24</f>
        <v>149.26080000000002</v>
      </c>
      <c r="U24" s="59">
        <f>T24*O24/100*0.018+T24*(100-O24)/100*0.0117</f>
        <v>1.9344199680000003</v>
      </c>
      <c r="V24" s="56">
        <f>Q24/L24*S24*R24</f>
        <v>151.195219968</v>
      </c>
      <c r="W24" s="57">
        <v>14</v>
      </c>
      <c r="X24" s="58">
        <v>1.04</v>
      </c>
      <c r="Y24" s="56">
        <f>T24/R24*W24*X24</f>
        <v>181.10310400000003</v>
      </c>
      <c r="Z24" s="59">
        <f>Y24*O24/100*0.018+Y24*(100-O24)/100*0.0117</f>
        <v>2.3470962278400007</v>
      </c>
      <c r="AA24" s="60">
        <f>Y24+Z24</f>
        <v>183.45020022784004</v>
      </c>
      <c r="AB24" s="26"/>
      <c r="AC24" s="26"/>
      <c r="AD24" s="26"/>
      <c r="AE24" s="26"/>
      <c r="AF24" s="26"/>
    </row>
    <row r="25" spans="1:32" ht="153" customHeight="1">
      <c r="A25" s="61"/>
      <c r="B25" s="62" t="s">
        <v>62</v>
      </c>
      <c r="C25" s="61"/>
      <c r="D25" s="63"/>
      <c r="E25" s="63"/>
      <c r="F25" s="64"/>
      <c r="G25" s="64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26"/>
      <c r="AC25" s="26"/>
      <c r="AD25" s="26"/>
      <c r="AE25" s="26"/>
      <c r="AF25" s="26"/>
    </row>
    <row r="26" spans="1:12" ht="12.75">
      <c r="A26" s="3"/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</row>
    <row r="27" spans="1:13" ht="23.25" customHeight="1">
      <c r="A27" s="3"/>
      <c r="B27" s="7"/>
      <c r="C27" s="12" t="s">
        <v>26</v>
      </c>
      <c r="D27" s="10"/>
      <c r="E27" s="10"/>
      <c r="F27" s="10"/>
      <c r="G27" s="13"/>
      <c r="H27" s="9"/>
      <c r="I27" s="12" t="s">
        <v>27</v>
      </c>
      <c r="J27" s="14"/>
      <c r="K27" s="14"/>
      <c r="L27" s="15"/>
      <c r="M27" s="8"/>
    </row>
    <row r="28" spans="1:13" ht="15.75">
      <c r="A28" s="3"/>
      <c r="B28" s="7"/>
      <c r="C28" s="7"/>
      <c r="D28" s="22" t="s">
        <v>28</v>
      </c>
      <c r="E28" s="80" t="s">
        <v>29</v>
      </c>
      <c r="F28" s="80"/>
      <c r="G28" s="23"/>
      <c r="H28" s="24"/>
      <c r="I28" s="21"/>
      <c r="J28" s="22" t="s">
        <v>28</v>
      </c>
      <c r="K28" s="80" t="s">
        <v>29</v>
      </c>
      <c r="L28" s="81"/>
      <c r="M28" s="82"/>
    </row>
    <row r="29" spans="1:13" ht="24" customHeight="1">
      <c r="A29" s="3"/>
      <c r="B29" s="16"/>
      <c r="C29" s="17" t="s">
        <v>30</v>
      </c>
      <c r="D29" s="18"/>
      <c r="E29" s="18"/>
      <c r="F29" s="18"/>
      <c r="G29" s="18"/>
      <c r="H29" s="74" t="s">
        <v>31</v>
      </c>
      <c r="I29" s="75"/>
      <c r="J29" s="19"/>
      <c r="K29" s="19"/>
      <c r="L29" s="20"/>
      <c r="M29" s="6"/>
    </row>
    <row r="30" spans="1:13" ht="15.7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"/>
    </row>
    <row r="31" spans="1:27" ht="18.75">
      <c r="A31" s="3"/>
      <c r="B31" s="3"/>
      <c r="C31" s="3"/>
      <c r="D31" s="3"/>
      <c r="E31" s="3"/>
      <c r="F31" s="3"/>
      <c r="G31" s="3"/>
      <c r="H31" s="3"/>
      <c r="I31" s="3"/>
      <c r="J31" s="72"/>
      <c r="K31" s="72"/>
      <c r="L31" s="72"/>
      <c r="M31" s="73"/>
      <c r="AA31" s="67" t="s">
        <v>67</v>
      </c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</sheetData>
  <sheetProtection/>
  <mergeCells count="24">
    <mergeCell ref="A21:A22"/>
    <mergeCell ref="C14:H14"/>
    <mergeCell ref="B21:B22"/>
    <mergeCell ref="C21:C22"/>
    <mergeCell ref="G21:G22"/>
    <mergeCell ref="C16:E16"/>
    <mergeCell ref="H21:K21"/>
    <mergeCell ref="L21:L22"/>
    <mergeCell ref="M21:Q21"/>
    <mergeCell ref="U1:AA1"/>
    <mergeCell ref="U2:AA4"/>
    <mergeCell ref="V6:AA6"/>
    <mergeCell ref="U7:AA7"/>
    <mergeCell ref="A8:AA8"/>
    <mergeCell ref="H29:I29"/>
    <mergeCell ref="C12:H12"/>
    <mergeCell ref="F21:F22"/>
    <mergeCell ref="R21:V21"/>
    <mergeCell ref="W21:AA21"/>
    <mergeCell ref="C20:AA20"/>
    <mergeCell ref="C17:E17"/>
    <mergeCell ref="D21:E21"/>
    <mergeCell ref="E28:F28"/>
    <mergeCell ref="K28:M28"/>
  </mergeCells>
  <conditionalFormatting sqref="C18:E19">
    <cfRule type="expression" priority="4" dxfId="3" stopIfTrue="1">
      <formula>HasError()</formula>
    </cfRule>
    <cfRule type="expression" priority="5" dxfId="4" stopIfTrue="1">
      <formula>LockedByCondition()</formula>
    </cfRule>
    <cfRule type="expression" priority="6" dxfId="5" stopIfTrue="1">
      <formula>Locked()</formula>
    </cfRule>
  </conditionalFormatting>
  <printOptions/>
  <pageMargins left="0.7874015748031497" right="0.7874015748031497" top="1.1811023622047245" bottom="0.5905511811023623" header="0.984251968503937" footer="0"/>
  <pageSetup firstPageNumber="15" useFirstPageNumber="1" fitToHeight="0" fitToWidth="1" horizontalDpi="600" verticalDpi="600" orientation="landscape" paperSize="9" scale="44" r:id="rId1"/>
  <headerFooter>
    <oddHeader>&amp;C&amp;"Times New Roman,обычный"&amp;26&amp;P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МЛопатина</cp:lastModifiedBy>
  <cp:lastPrinted>2022-03-28T09:10:44Z</cp:lastPrinted>
  <dcterms:created xsi:type="dcterms:W3CDTF">2008-07-16T04:52:56Z</dcterms:created>
  <dcterms:modified xsi:type="dcterms:W3CDTF">2022-03-29T05:29:15Z</dcterms:modified>
  <cp:category/>
  <cp:version/>
  <cp:contentType/>
  <cp:contentStatus/>
</cp:coreProperties>
</file>